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05" windowWidth="11595" windowHeight="6150"/>
  </bookViews>
  <sheets>
    <sheet name="PC-Version" sheetId="1" r:id="rId1"/>
  </sheets>
  <calcPr calcId="145621"/>
</workbook>
</file>

<file path=xl/calcChain.xml><?xml version="1.0" encoding="utf-8"?>
<calcChain xmlns="http://schemas.openxmlformats.org/spreadsheetml/2006/main">
  <c r="BR28" i="1" l="1"/>
  <c r="BP28" i="1"/>
  <c r="BS28" i="1" s="1"/>
  <c r="BM28" i="1"/>
  <c r="BH28" i="1"/>
  <c r="BF28" i="1"/>
  <c r="BR27" i="1"/>
  <c r="BP27" i="1"/>
  <c r="BS27" i="1" s="1"/>
  <c r="BM27" i="1"/>
  <c r="BH27" i="1"/>
  <c r="BF27" i="1"/>
  <c r="BR26" i="1"/>
  <c r="BP26" i="1"/>
  <c r="BS26" i="1" s="1"/>
  <c r="BN26" i="1"/>
  <c r="BM26" i="1"/>
  <c r="BH26" i="1"/>
  <c r="BF26" i="1"/>
  <c r="BH24" i="1"/>
  <c r="BF24" i="1"/>
  <c r="BO26" i="1" s="1"/>
  <c r="BH25" i="1"/>
  <c r="BO27" i="1" s="1"/>
  <c r="BH23" i="1"/>
  <c r="BO24" i="1" s="1"/>
  <c r="BF23" i="1"/>
  <c r="BF25" i="1"/>
  <c r="BR25" i="1"/>
  <c r="BR24" i="1"/>
  <c r="BR23" i="1"/>
  <c r="BP25" i="1"/>
  <c r="BP24" i="1"/>
  <c r="BP23" i="1"/>
  <c r="BO25" i="1"/>
  <c r="O23" i="1"/>
  <c r="J23" i="1"/>
  <c r="BM23" i="1"/>
  <c r="BM25" i="1"/>
  <c r="BM24" i="1"/>
  <c r="BN28" i="1" l="1"/>
  <c r="BN27" i="1"/>
  <c r="BO28" i="1"/>
  <c r="BN25" i="1"/>
  <c r="BS24" i="1"/>
  <c r="BS25" i="1"/>
  <c r="BN23" i="1"/>
  <c r="BO23" i="1"/>
  <c r="BS23" i="1"/>
  <c r="BN24" i="1"/>
</calcChain>
</file>

<file path=xl/sharedStrings.xml><?xml version="1.0" encoding="utf-8"?>
<sst xmlns="http://schemas.openxmlformats.org/spreadsheetml/2006/main" count="74" uniqueCount="37">
  <si>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</si>
  <si>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</si>
  <si>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</si>
  <si>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</si>
  <si>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</si>
  <si>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</si>
  <si>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</si>
  <si>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</si>
  <si>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</si>
  <si>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</si>
  <si>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</si>
  <si>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</si>
  <si>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</si>
  <si>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</si>
  <si>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</si>
  <si>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</si>
  <si>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</si>
  <si>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</si>
  <si>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</si>
  <si>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</si>
  <si>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</si>
  <si>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</si>
  <si>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</si>
  <si>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</si>
  <si>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</si>
  <si>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</si>
  <si>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</si>
  <si>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Gruppeneinteilung</t>
  </si>
  <si>
    <t>II. Spielplan</t>
  </si>
  <si>
    <t>Mannschaft</t>
  </si>
  <si>
    <t>TSV Weißtal 1971 e.V.</t>
  </si>
  <si>
    <t>Henneberg Cup 2015</t>
  </si>
  <si>
    <t>in der Henneberg Arena</t>
  </si>
  <si>
    <r>
      <t>Fußball Feldturnier für - D-</t>
    </r>
    <r>
      <rPr>
        <b/>
        <sz val="12"/>
        <rFont val="Arial"/>
      </rPr>
      <t xml:space="preserve"> II Junioren</t>
    </r>
    <r>
      <rPr>
        <sz val="12"/>
        <rFont val="Arial"/>
      </rPr>
      <t xml:space="preserve"> - Mannschaften</t>
    </r>
  </si>
  <si>
    <t>TSV Weißtal U12</t>
  </si>
  <si>
    <t>1.FC Dautenbach</t>
  </si>
  <si>
    <t>SG Siegen-Giersberg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</si>
</sst>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_ ;[Red]\-0\ 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8"/>
      <name val="Comic Sans MS"/>
      <family val="4"/>
    </font>
    <font>
      <sz val="10"/>
      <name val="Arial"/>
    </font>
    <font>
      <sz val="10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sz val="10"/>
      <name val="Arial"/>
    </font>
    <font>
      <b/>
      <sz val="9"/>
      <name val="Arial"/>
    </font>
    <font>
      <b/>
      <sz val="10"/>
      <color indexed="9"/>
      <name val="Arial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8" xfId="0" applyFont="1" applyBorder="1"/>
    <xf numFmtId="0" fontId="1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/>
    <xf numFmtId="0" fontId="6" fillId="0" borderId="9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15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left" vertical="center" readingOrder="2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23" fillId="0" borderId="0" xfId="0" applyFont="1" applyFill="1"/>
    <xf numFmtId="0" fontId="3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0" fontId="10" fillId="0" borderId="16" xfId="0" applyNumberFormat="1" applyFont="1" applyFill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shrinkToFit="1"/>
    </xf>
    <xf numFmtId="0" fontId="9" fillId="0" borderId="24" xfId="0" applyFont="1" applyBorder="1" applyAlignment="1">
      <alignment horizontal="left" shrinkToFit="1"/>
    </xf>
    <xf numFmtId="0" fontId="11" fillId="2" borderId="1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165" fontId="8" fillId="0" borderId="9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left" shrinkToFit="1"/>
    </xf>
    <xf numFmtId="0" fontId="9" fillId="0" borderId="11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10" xfId="0" applyFont="1" applyBorder="1" applyAlignment="1">
      <alignment horizontal="left" shrinkToFit="1"/>
    </xf>
    <xf numFmtId="20" fontId="10" fillId="0" borderId="13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102054</xdr:colOff>
      <xdr:row>0</xdr:row>
      <xdr:rowOff>17008</xdr:rowOff>
    </xdr:from>
    <xdr:to>
      <xdr:col>55</xdr:col>
      <xdr:colOff>16329</xdr:colOff>
      <xdr:row>8</xdr:row>
      <xdr:rowOff>7483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4933" y="17008"/>
          <a:ext cx="1462088" cy="1589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29</xdr:row>
          <xdr:rowOff>38100</xdr:rowOff>
        </xdr:from>
        <xdr:to>
          <xdr:col>55</xdr:col>
          <xdr:colOff>47625</xdr:colOff>
          <xdr:row>30</xdr:row>
          <xdr:rowOff>219075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EA33"/>
  <sheetViews>
    <sheetView tabSelected="1" zoomScale="112" zoomScaleNormal="70" workbookViewId="0">
      <selection activeCell="K32" sqref="K32:AG32"/>
    </sheetView>
  </sheetViews>
  <sheetFormatPr baseColWidth="10" defaultColWidth="1.7109375" defaultRowHeight="12.75" x14ac:dyDescent="0.2"/>
  <cols>
    <col min="1" max="55" width="1.7109375" customWidth="1"/>
    <col min="56" max="56" width="1.7109375" style="13" customWidth="1"/>
    <col min="57" max="57" width="1.7109375" style="36" customWidth="1"/>
    <col min="58" max="58" width="2.85546875" style="36" customWidth="1"/>
    <col min="59" max="59" width="2.140625" style="36" customWidth="1"/>
    <col min="60" max="60" width="2.85546875" style="36" customWidth="1"/>
    <col min="61" max="64" width="1.7109375" style="36" customWidth="1"/>
    <col min="65" max="65" width="3.42578125" style="36" bestFit="1" customWidth="1"/>
    <col min="66" max="66" width="2.28515625" style="36" customWidth="1"/>
    <col min="67" max="68" width="2.140625" style="36" bestFit="1" customWidth="1"/>
    <col min="69" max="69" width="2.28515625" style="36" customWidth="1"/>
    <col min="70" max="70" width="2.5703125" style="36" customWidth="1"/>
    <col min="71" max="71" width="2.140625" style="36" bestFit="1" customWidth="1"/>
    <col min="72" max="73" width="1.7109375" style="36" customWidth="1"/>
    <col min="74" max="77" width="1.7109375" style="37" customWidth="1"/>
    <col min="78" max="80" width="1.7109375" style="30" customWidth="1"/>
    <col min="81" max="131" width="1.7109375" style="11" customWidth="1"/>
  </cols>
  <sheetData>
    <row r="1" spans="1:131" ht="7.5" customHeight="1" x14ac:dyDescent="0.2">
      <c r="BD1" s="7"/>
      <c r="BZ1" s="27"/>
      <c r="CA1" s="27"/>
      <c r="CB1" s="2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 x14ac:dyDescent="0.2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D2" s="7"/>
      <c r="BZ2" s="27"/>
      <c r="CA2" s="27"/>
      <c r="CB2" s="2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131" s="10" customFormat="1" ht="27" x14ac:dyDescent="0.5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18"/>
      <c r="AR3" s="19"/>
      <c r="AS3" s="19"/>
      <c r="AT3" s="19" t="s">
        <v>23</v>
      </c>
      <c r="AU3" s="19"/>
      <c r="AV3" s="19"/>
      <c r="AW3" s="19"/>
      <c r="AX3" s="19"/>
      <c r="AY3" s="19"/>
      <c r="AZ3" s="19"/>
      <c r="BA3" s="19"/>
      <c r="BB3" s="19"/>
      <c r="BC3" s="20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9"/>
      <c r="BY3" s="39"/>
      <c r="BZ3" s="28"/>
      <c r="CA3" s="28"/>
      <c r="CB3" s="28"/>
    </row>
    <row r="4" spans="1:131" s="2" customFormat="1" ht="15.75" x14ac:dyDescent="0.2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29"/>
      <c r="CA4" s="29"/>
      <c r="CB4" s="29"/>
    </row>
    <row r="5" spans="1:131" s="2" customFormat="1" ht="6" customHeight="1" x14ac:dyDescent="0.2"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41"/>
      <c r="BX5" s="41"/>
      <c r="BY5" s="41"/>
      <c r="BZ5" s="29"/>
      <c r="CA5" s="29"/>
      <c r="CB5" s="29"/>
    </row>
    <row r="6" spans="1:131" s="2" customFormat="1" ht="15.75" x14ac:dyDescent="0.25">
      <c r="L6" s="3" t="s">
        <v>0</v>
      </c>
      <c r="M6" s="77" t="s">
        <v>1</v>
      </c>
      <c r="N6" s="77"/>
      <c r="O6" s="77"/>
      <c r="P6" s="77"/>
      <c r="Q6" s="77"/>
      <c r="R6" s="77"/>
      <c r="S6" s="77"/>
      <c r="T6" s="77"/>
      <c r="U6" s="2" t="s">
        <v>2</v>
      </c>
      <c r="Y6" s="78">
        <v>42224</v>
      </c>
      <c r="Z6" s="78"/>
      <c r="AA6" s="78"/>
      <c r="AB6" s="78"/>
      <c r="AC6" s="78"/>
      <c r="AD6" s="78"/>
      <c r="AE6" s="78"/>
      <c r="AF6" s="78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41"/>
      <c r="BX6" s="41"/>
      <c r="BY6" s="41"/>
      <c r="BZ6" s="29"/>
      <c r="CA6" s="29"/>
      <c r="CB6" s="29"/>
    </row>
    <row r="7" spans="1:131" s="2" customFormat="1" ht="6" customHeight="1" x14ac:dyDescent="0.2"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1"/>
      <c r="BW7" s="41"/>
      <c r="BX7" s="41"/>
      <c r="BY7" s="41"/>
      <c r="BZ7" s="29"/>
      <c r="CA7" s="29"/>
      <c r="CB7" s="29"/>
    </row>
    <row r="8" spans="1:131" s="2" customFormat="1" ht="15" x14ac:dyDescent="0.2">
      <c r="B8" s="79" t="s">
        <v>32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1"/>
      <c r="BW8" s="41"/>
      <c r="BX8" s="41"/>
      <c r="BY8" s="41"/>
      <c r="BZ8" s="29"/>
      <c r="CA8" s="29"/>
      <c r="CB8" s="29"/>
    </row>
    <row r="9" spans="1:131" s="2" customFormat="1" ht="6" customHeight="1" x14ac:dyDescent="0.2"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41"/>
      <c r="BX9" s="41"/>
      <c r="BY9" s="41"/>
      <c r="BZ9" s="29"/>
      <c r="CA9" s="29"/>
      <c r="CB9" s="29"/>
    </row>
    <row r="10" spans="1:131" s="2" customFormat="1" ht="15.75" x14ac:dyDescent="0.25">
      <c r="G10" s="6" t="s">
        <v>3</v>
      </c>
      <c r="H10" s="80">
        <v>0.55208333333333337</v>
      </c>
      <c r="I10" s="80"/>
      <c r="J10" s="80"/>
      <c r="K10" s="80"/>
      <c r="L10" s="80"/>
      <c r="M10" s="7" t="s">
        <v>4</v>
      </c>
      <c r="T10" s="6" t="s">
        <v>5</v>
      </c>
      <c r="U10" s="74">
        <v>2</v>
      </c>
      <c r="V10" s="74" t="s">
        <v>6</v>
      </c>
      <c r="W10" s="14" t="s">
        <v>24</v>
      </c>
      <c r="X10" s="73">
        <v>1.3888888888888888E-2</v>
      </c>
      <c r="Y10" s="73"/>
      <c r="Z10" s="73"/>
      <c r="AA10" s="73"/>
      <c r="AB10" s="73"/>
      <c r="AC10" s="7" t="s">
        <v>7</v>
      </c>
      <c r="AK10" s="6" t="s">
        <v>8</v>
      </c>
      <c r="AL10" s="73">
        <v>6.9444444444444441E-3</v>
      </c>
      <c r="AM10" s="73"/>
      <c r="AN10" s="73"/>
      <c r="AO10" s="73"/>
      <c r="AP10" s="73"/>
      <c r="AQ10" s="7" t="s">
        <v>7</v>
      </c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1"/>
      <c r="BX10" s="41"/>
      <c r="BY10" s="41"/>
      <c r="BZ10" s="29"/>
      <c r="CA10" s="29"/>
      <c r="CB10" s="29"/>
    </row>
    <row r="11" spans="1:131" ht="9" customHeight="1" x14ac:dyDescent="0.2">
      <c r="BD11" s="11"/>
    </row>
    <row r="12" spans="1:131" ht="6" customHeight="1" x14ac:dyDescent="0.2">
      <c r="BD12" s="11"/>
    </row>
    <row r="13" spans="1:131" x14ac:dyDescent="0.2">
      <c r="B13" s="1" t="s">
        <v>9</v>
      </c>
      <c r="BD13" s="11"/>
    </row>
    <row r="14" spans="1:131" ht="6" customHeight="1" thickBot="1" x14ac:dyDescent="0.25">
      <c r="BD14" s="11"/>
    </row>
    <row r="15" spans="1:131" ht="16.5" thickBot="1" x14ac:dyDescent="0.3">
      <c r="N15" s="70" t="s">
        <v>27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2"/>
      <c r="AK15" s="75"/>
      <c r="AL15" s="76"/>
      <c r="BD15" s="11"/>
    </row>
    <row r="16" spans="1:131" ht="15" x14ac:dyDescent="0.2">
      <c r="N16" s="111" t="s">
        <v>10</v>
      </c>
      <c r="O16" s="112"/>
      <c r="P16" s="115" t="s">
        <v>34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  <c r="AK16" s="121"/>
      <c r="AL16" s="122"/>
      <c r="BD16" s="11"/>
    </row>
    <row r="17" spans="2:131" ht="15" x14ac:dyDescent="0.2">
      <c r="N17" s="113" t="s">
        <v>11</v>
      </c>
      <c r="O17" s="114"/>
      <c r="P17" s="117" t="s">
        <v>35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8"/>
      <c r="AK17" s="123"/>
      <c r="AL17" s="124"/>
      <c r="BD17" s="11"/>
    </row>
    <row r="18" spans="2:131" ht="15.75" thickBot="1" x14ac:dyDescent="0.25">
      <c r="N18" s="125" t="s">
        <v>12</v>
      </c>
      <c r="O18" s="126"/>
      <c r="P18" s="83" t="s">
        <v>36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95"/>
      <c r="AL18" s="96"/>
      <c r="BD18" s="11"/>
    </row>
    <row r="19" spans="2:131" x14ac:dyDescent="0.2">
      <c r="BD19" s="11"/>
    </row>
    <row r="20" spans="2:131" x14ac:dyDescent="0.2">
      <c r="B20" s="1" t="s">
        <v>28</v>
      </c>
      <c r="BD20" s="11"/>
    </row>
    <row r="21" spans="2:131" ht="6" customHeight="1" thickBot="1" x14ac:dyDescent="0.25">
      <c r="BD21" s="11"/>
    </row>
    <row r="22" spans="2:131" s="4" customFormat="1" ht="16.5" customHeight="1" thickBot="1" x14ac:dyDescent="0.25">
      <c r="B22" s="89" t="s">
        <v>13</v>
      </c>
      <c r="C22" s="90"/>
      <c r="D22" s="85" t="s">
        <v>25</v>
      </c>
      <c r="E22" s="86"/>
      <c r="F22" s="106"/>
      <c r="G22" s="85"/>
      <c r="H22" s="86"/>
      <c r="I22" s="106"/>
      <c r="J22" s="85" t="s">
        <v>14</v>
      </c>
      <c r="K22" s="86"/>
      <c r="L22" s="86"/>
      <c r="M22" s="86"/>
      <c r="N22" s="106"/>
      <c r="O22" s="85" t="s">
        <v>15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106"/>
      <c r="AW22" s="85" t="s">
        <v>18</v>
      </c>
      <c r="AX22" s="86"/>
      <c r="AY22" s="86"/>
      <c r="AZ22" s="86"/>
      <c r="BA22" s="106"/>
      <c r="BB22" s="127"/>
      <c r="BC22" s="128"/>
      <c r="BD22" s="12"/>
      <c r="BE22" s="42"/>
      <c r="BF22" s="43" t="s">
        <v>22</v>
      </c>
      <c r="BG22" s="44"/>
      <c r="BH22" s="44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5"/>
      <c r="BW22" s="45"/>
      <c r="BX22" s="45"/>
      <c r="BY22" s="45"/>
      <c r="BZ22" s="31"/>
      <c r="CA22" s="31"/>
      <c r="CB22" s="31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</row>
    <row r="23" spans="2:131" s="5" customFormat="1" ht="18" customHeight="1" thickBot="1" x14ac:dyDescent="0.25">
      <c r="B23" s="60">
        <v>1</v>
      </c>
      <c r="C23" s="61"/>
      <c r="D23" s="61">
        <v>1</v>
      </c>
      <c r="E23" s="61"/>
      <c r="F23" s="61"/>
      <c r="G23" s="61"/>
      <c r="H23" s="61"/>
      <c r="I23" s="61"/>
      <c r="J23" s="93">
        <f>$H$10</f>
        <v>0.55208333333333337</v>
      </c>
      <c r="K23" s="93"/>
      <c r="L23" s="93"/>
      <c r="M23" s="93"/>
      <c r="N23" s="94"/>
      <c r="O23" s="64" t="str">
        <f>P16</f>
        <v>TSV Weißtal U12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54" t="s">
        <v>17</v>
      </c>
      <c r="AF23" s="65" t="s">
        <v>36</v>
      </c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6"/>
      <c r="AW23" s="58"/>
      <c r="AX23" s="56"/>
      <c r="AY23" s="54" t="s">
        <v>16</v>
      </c>
      <c r="AZ23" s="56"/>
      <c r="BA23" s="57"/>
      <c r="BB23" s="58"/>
      <c r="BC23" s="59"/>
      <c r="BE23" s="42"/>
      <c r="BF23" s="46" t="str">
        <f t="shared" ref="BF23:BF25" si="0">IF(ISBLANK(AW23),"0",IF(AW23&gt;AZ23,3,IF(AW23=AZ23,1,0)))</f>
        <v>0</v>
      </c>
      <c r="BG23" s="46" t="s">
        <v>16</v>
      </c>
      <c r="BH23" s="46" t="str">
        <f t="shared" ref="BH23:BH25" si="1">IF(ISBLANK(AZ23),"0",IF(AZ23&gt;AW23,3,IF(AZ23=AW23,1,0)))</f>
        <v>0</v>
      </c>
      <c r="BI23" s="42"/>
      <c r="BJ23" s="42"/>
      <c r="BK23" s="42"/>
      <c r="BL23" s="42"/>
      <c r="BM23" s="47" t="str">
        <f>$P$16</f>
        <v>TSV Weißtal U12</v>
      </c>
      <c r="BN23" s="48">
        <f>COUNT($BF$23,$BF$25,#REF!)</f>
        <v>0</v>
      </c>
      <c r="BO23" s="48" t="e">
        <f>SUM($BF$23+$BF$25+#REF!)</f>
        <v>#REF!</v>
      </c>
      <c r="BP23" s="48" t="e">
        <f>SUM($AW$23+$AW$25+#REF!)</f>
        <v>#REF!</v>
      </c>
      <c r="BQ23" s="49" t="s">
        <v>16</v>
      </c>
      <c r="BR23" s="48" t="e">
        <f>SUM($AZ$23+$AZ$25+#REF!)</f>
        <v>#REF!</v>
      </c>
      <c r="BS23" s="48" t="e">
        <f t="shared" ref="BS23:BS28" si="2">SUM(BP23-BR23)</f>
        <v>#REF!</v>
      </c>
      <c r="BT23" s="42"/>
      <c r="BU23" s="42"/>
      <c r="BV23" s="45"/>
      <c r="BW23" s="45"/>
      <c r="BX23" s="45"/>
      <c r="BY23" s="45"/>
      <c r="BZ23" s="33"/>
      <c r="CA23" s="33"/>
      <c r="CB23" s="33"/>
    </row>
    <row r="24" spans="2:131" s="4" customFormat="1" ht="18" customHeight="1" thickBot="1" x14ac:dyDescent="0.25">
      <c r="B24" s="81">
        <v>2</v>
      </c>
      <c r="C24" s="82"/>
      <c r="D24" s="82">
        <v>1</v>
      </c>
      <c r="E24" s="82"/>
      <c r="F24" s="82"/>
      <c r="G24" s="82"/>
      <c r="H24" s="82"/>
      <c r="I24" s="82"/>
      <c r="J24" s="119">
        <v>0.57291666666666663</v>
      </c>
      <c r="K24" s="119"/>
      <c r="L24" s="119"/>
      <c r="M24" s="119"/>
      <c r="N24" s="120"/>
      <c r="O24" s="102" t="s">
        <v>34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53" t="s">
        <v>17</v>
      </c>
      <c r="AF24" s="103" t="s">
        <v>35</v>
      </c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5"/>
      <c r="AW24" s="107"/>
      <c r="AX24" s="108"/>
      <c r="AY24" s="53" t="s">
        <v>16</v>
      </c>
      <c r="AZ24" s="108"/>
      <c r="BA24" s="109"/>
      <c r="BB24" s="107"/>
      <c r="BC24" s="110"/>
      <c r="BD24" s="12"/>
      <c r="BE24" s="42"/>
      <c r="BF24" s="46" t="str">
        <f t="shared" si="0"/>
        <v>0</v>
      </c>
      <c r="BG24" s="46" t="s">
        <v>16</v>
      </c>
      <c r="BH24" s="46" t="str">
        <f t="shared" si="1"/>
        <v>0</v>
      </c>
      <c r="BI24" s="42"/>
      <c r="BJ24" s="42"/>
      <c r="BK24" s="42"/>
      <c r="BL24" s="42"/>
      <c r="BM24" s="50" t="str">
        <f>$P$17</f>
        <v>1.FC Dautenbach</v>
      </c>
      <c r="BN24" s="48">
        <f>COUNT($BH$23,#REF!,#REF!)</f>
        <v>0</v>
      </c>
      <c r="BO24" s="48" t="e">
        <f>SUM($BH$23+#REF!+#REF!)</f>
        <v>#REF!</v>
      </c>
      <c r="BP24" s="48" t="e">
        <f>SUM($AZ$23+#REF!+#REF!)</f>
        <v>#REF!</v>
      </c>
      <c r="BQ24" s="49" t="s">
        <v>16</v>
      </c>
      <c r="BR24" s="48" t="e">
        <f>SUM($AW$23+#REF!+#REF!)</f>
        <v>#REF!</v>
      </c>
      <c r="BS24" s="48" t="e">
        <f t="shared" si="2"/>
        <v>#REF!</v>
      </c>
      <c r="BT24" s="42"/>
      <c r="BU24" s="42"/>
      <c r="BV24" s="45"/>
      <c r="BW24" s="45"/>
      <c r="BX24" s="45"/>
      <c r="BY24" s="45"/>
      <c r="BZ24" s="33"/>
      <c r="CA24" s="33"/>
      <c r="CB24" s="33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</row>
    <row r="25" spans="2:131" s="4" customFormat="1" ht="18" customHeight="1" thickBot="1" x14ac:dyDescent="0.25">
      <c r="B25" s="60">
        <v>3</v>
      </c>
      <c r="C25" s="61"/>
      <c r="D25" s="61">
        <v>1</v>
      </c>
      <c r="E25" s="61"/>
      <c r="F25" s="61"/>
      <c r="G25" s="61"/>
      <c r="H25" s="61"/>
      <c r="I25" s="61"/>
      <c r="J25" s="62">
        <v>0.59375</v>
      </c>
      <c r="K25" s="62"/>
      <c r="L25" s="62"/>
      <c r="M25" s="62"/>
      <c r="N25" s="63"/>
      <c r="O25" s="64" t="s">
        <v>36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54" t="s">
        <v>17</v>
      </c>
      <c r="AF25" s="103" t="s">
        <v>35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5"/>
      <c r="AW25" s="58"/>
      <c r="AX25" s="56"/>
      <c r="AY25" s="54" t="s">
        <v>16</v>
      </c>
      <c r="AZ25" s="56"/>
      <c r="BA25" s="57"/>
      <c r="BB25" s="58"/>
      <c r="BC25" s="59"/>
      <c r="BD25" s="12"/>
      <c r="BE25" s="42"/>
      <c r="BF25" s="46" t="str">
        <f t="shared" si="0"/>
        <v>0</v>
      </c>
      <c r="BG25" s="46" t="s">
        <v>16</v>
      </c>
      <c r="BH25" s="46" t="str">
        <f t="shared" si="1"/>
        <v>0</v>
      </c>
      <c r="BI25" s="42"/>
      <c r="BJ25" s="42"/>
      <c r="BK25" s="42"/>
      <c r="BL25" s="42"/>
      <c r="BM25" s="50" t="str">
        <f>$P$18</f>
        <v>SG Siegen-Giersberg II</v>
      </c>
      <c r="BN25" s="48">
        <f>COUNT($BF$24,$BH$25,#REF!)</f>
        <v>0</v>
      </c>
      <c r="BO25" s="48" t="e">
        <f>SUM($BF$24+$BH$25+#REF!)</f>
        <v>#REF!</v>
      </c>
      <c r="BP25" s="48" t="e">
        <f>SUM($AW$24+$AZ$25+#REF!)</f>
        <v>#REF!</v>
      </c>
      <c r="BQ25" s="49" t="s">
        <v>16</v>
      </c>
      <c r="BR25" s="48" t="e">
        <f>SUM($AZ$24+$AW$25+#REF!)</f>
        <v>#REF!</v>
      </c>
      <c r="BS25" s="48" t="e">
        <f t="shared" si="2"/>
        <v>#REF!</v>
      </c>
      <c r="BT25" s="42"/>
      <c r="BU25" s="42"/>
      <c r="BV25" s="45"/>
      <c r="BW25" s="45"/>
      <c r="BX25" s="45"/>
      <c r="BY25" s="45"/>
      <c r="BZ25" s="33"/>
      <c r="CA25" s="33"/>
      <c r="CB25" s="33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</row>
    <row r="26" spans="2:131" s="4" customFormat="1" ht="18" customHeight="1" thickBot="1" x14ac:dyDescent="0.25">
      <c r="B26" s="60">
        <v>4</v>
      </c>
      <c r="C26" s="61"/>
      <c r="D26" s="61">
        <v>1</v>
      </c>
      <c r="E26" s="61"/>
      <c r="F26" s="61"/>
      <c r="G26" s="61"/>
      <c r="H26" s="61"/>
      <c r="I26" s="61"/>
      <c r="J26" s="62">
        <v>0.61458333333333337</v>
      </c>
      <c r="K26" s="62"/>
      <c r="L26" s="62"/>
      <c r="M26" s="62"/>
      <c r="N26" s="63"/>
      <c r="O26" s="64" t="s">
        <v>36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55" t="s">
        <v>17</v>
      </c>
      <c r="AF26" s="65" t="s">
        <v>34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6"/>
      <c r="AW26" s="58"/>
      <c r="AX26" s="56"/>
      <c r="AY26" s="55" t="s">
        <v>16</v>
      </c>
      <c r="AZ26" s="56"/>
      <c r="BA26" s="57"/>
      <c r="BB26" s="58"/>
      <c r="BC26" s="59"/>
      <c r="BD26" s="12"/>
      <c r="BE26" s="42"/>
      <c r="BF26" s="46" t="str">
        <f t="shared" ref="BF26:BF28" si="3">IF(ISBLANK(AW26),"0",IF(AW26&gt;AZ26,3,IF(AW26=AZ26,1,0)))</f>
        <v>0</v>
      </c>
      <c r="BG26" s="46" t="s">
        <v>16</v>
      </c>
      <c r="BH26" s="46" t="str">
        <f t="shared" ref="BH26:BH28" si="4">IF(ISBLANK(AZ26),"0",IF(AZ26&gt;AW26,3,IF(AZ26=AW26,1,0)))</f>
        <v>0</v>
      </c>
      <c r="BI26" s="42"/>
      <c r="BJ26" s="42"/>
      <c r="BK26" s="42"/>
      <c r="BL26" s="42"/>
      <c r="BM26" s="50" t="str">
        <f>$P$18</f>
        <v>SG Siegen-Giersberg II</v>
      </c>
      <c r="BN26" s="48">
        <f>COUNT($BF$24,$BH$25,#REF!)</f>
        <v>0</v>
      </c>
      <c r="BO26" s="48" t="e">
        <f>SUM($BF$24+$BH$25+#REF!)</f>
        <v>#REF!</v>
      </c>
      <c r="BP26" s="48" t="e">
        <f>SUM($AW$24+$AZ$25+#REF!)</f>
        <v>#REF!</v>
      </c>
      <c r="BQ26" s="49" t="s">
        <v>16</v>
      </c>
      <c r="BR26" s="48" t="e">
        <f>SUM($AZ$24+$AW$25+#REF!)</f>
        <v>#REF!</v>
      </c>
      <c r="BS26" s="48" t="e">
        <f t="shared" si="2"/>
        <v>#REF!</v>
      </c>
      <c r="BT26" s="42"/>
      <c r="BU26" s="42"/>
      <c r="BV26" s="45"/>
      <c r="BW26" s="45"/>
      <c r="BX26" s="45"/>
      <c r="BY26" s="45"/>
      <c r="BZ26" s="33"/>
      <c r="CA26" s="33"/>
      <c r="CB26" s="33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</row>
    <row r="27" spans="2:131" s="4" customFormat="1" ht="18" customHeight="1" thickBot="1" x14ac:dyDescent="0.25">
      <c r="B27" s="60">
        <v>5</v>
      </c>
      <c r="C27" s="61"/>
      <c r="D27" s="61">
        <v>1</v>
      </c>
      <c r="E27" s="61"/>
      <c r="F27" s="61"/>
      <c r="G27" s="61"/>
      <c r="H27" s="61"/>
      <c r="I27" s="61"/>
      <c r="J27" s="62">
        <v>0.63541666666666663</v>
      </c>
      <c r="K27" s="62"/>
      <c r="L27" s="62"/>
      <c r="M27" s="62"/>
      <c r="N27" s="63"/>
      <c r="O27" s="64" t="s">
        <v>35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55" t="s">
        <v>17</v>
      </c>
      <c r="AF27" s="65" t="s">
        <v>34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58"/>
      <c r="AX27" s="56"/>
      <c r="AY27" s="55" t="s">
        <v>16</v>
      </c>
      <c r="AZ27" s="56"/>
      <c r="BA27" s="57"/>
      <c r="BB27" s="58"/>
      <c r="BC27" s="59"/>
      <c r="BD27" s="12"/>
      <c r="BE27" s="42"/>
      <c r="BF27" s="46" t="str">
        <f t="shared" si="3"/>
        <v>0</v>
      </c>
      <c r="BG27" s="46" t="s">
        <v>16</v>
      </c>
      <c r="BH27" s="46" t="str">
        <f t="shared" si="4"/>
        <v>0</v>
      </c>
      <c r="BI27" s="42"/>
      <c r="BJ27" s="42"/>
      <c r="BK27" s="42"/>
      <c r="BL27" s="42"/>
      <c r="BM27" s="50" t="str">
        <f>$P$18</f>
        <v>SG Siegen-Giersberg II</v>
      </c>
      <c r="BN27" s="48">
        <f>COUNT($BF$24,$BH$25,#REF!)</f>
        <v>0</v>
      </c>
      <c r="BO27" s="48" t="e">
        <f>SUM($BF$24+$BH$25+#REF!)</f>
        <v>#REF!</v>
      </c>
      <c r="BP27" s="48" t="e">
        <f>SUM($AW$24+$AZ$25+#REF!)</f>
        <v>#REF!</v>
      </c>
      <c r="BQ27" s="49" t="s">
        <v>16</v>
      </c>
      <c r="BR27" s="48" t="e">
        <f>SUM($AZ$24+$AW$25+#REF!)</f>
        <v>#REF!</v>
      </c>
      <c r="BS27" s="48" t="e">
        <f t="shared" si="2"/>
        <v>#REF!</v>
      </c>
      <c r="BT27" s="42"/>
      <c r="BU27" s="42"/>
      <c r="BV27" s="45"/>
      <c r="BW27" s="45"/>
      <c r="BX27" s="45"/>
      <c r="BY27" s="45"/>
      <c r="BZ27" s="33"/>
      <c r="CA27" s="33"/>
      <c r="CB27" s="33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</row>
    <row r="28" spans="2:131" s="4" customFormat="1" ht="18" customHeight="1" thickBot="1" x14ac:dyDescent="0.25">
      <c r="B28" s="60">
        <v>6</v>
      </c>
      <c r="C28" s="61"/>
      <c r="D28" s="61">
        <v>1</v>
      </c>
      <c r="E28" s="61"/>
      <c r="F28" s="61"/>
      <c r="G28" s="61"/>
      <c r="H28" s="61"/>
      <c r="I28" s="61"/>
      <c r="J28" s="62">
        <v>0.65625</v>
      </c>
      <c r="K28" s="62"/>
      <c r="L28" s="62"/>
      <c r="M28" s="62"/>
      <c r="N28" s="63"/>
      <c r="O28" s="64" t="s">
        <v>35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55" t="s">
        <v>17</v>
      </c>
      <c r="AF28" s="65" t="s">
        <v>36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58"/>
      <c r="AX28" s="56"/>
      <c r="AY28" s="55" t="s">
        <v>16</v>
      </c>
      <c r="AZ28" s="56"/>
      <c r="BA28" s="57"/>
      <c r="BB28" s="58"/>
      <c r="BC28" s="59"/>
      <c r="BD28" s="12"/>
      <c r="BE28" s="42"/>
      <c r="BF28" s="46" t="str">
        <f t="shared" si="3"/>
        <v>0</v>
      </c>
      <c r="BG28" s="46" t="s">
        <v>16</v>
      </c>
      <c r="BH28" s="46" t="str">
        <f t="shared" si="4"/>
        <v>0</v>
      </c>
      <c r="BI28" s="42"/>
      <c r="BJ28" s="42"/>
      <c r="BK28" s="42"/>
      <c r="BL28" s="42"/>
      <c r="BM28" s="50" t="str">
        <f>$P$18</f>
        <v>SG Siegen-Giersberg II</v>
      </c>
      <c r="BN28" s="48">
        <f>COUNT($BF$24,$BH$25,#REF!)</f>
        <v>0</v>
      </c>
      <c r="BO28" s="48" t="e">
        <f>SUM($BF$24+$BH$25+#REF!)</f>
        <v>#REF!</v>
      </c>
      <c r="BP28" s="48" t="e">
        <f>SUM($AW$24+$AZ$25+#REF!)</f>
        <v>#REF!</v>
      </c>
      <c r="BQ28" s="49" t="s">
        <v>16</v>
      </c>
      <c r="BR28" s="48" t="e">
        <f>SUM($AZ$24+$AW$25+#REF!)</f>
        <v>#REF!</v>
      </c>
      <c r="BS28" s="48" t="e">
        <f t="shared" si="2"/>
        <v>#REF!</v>
      </c>
      <c r="BT28" s="42"/>
      <c r="BU28" s="42"/>
      <c r="BV28" s="45"/>
      <c r="BW28" s="45"/>
      <c r="BX28" s="45"/>
      <c r="BY28" s="45"/>
      <c r="BZ28" s="33"/>
      <c r="CA28" s="33"/>
      <c r="CB28" s="33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</row>
    <row r="29" spans="2:131" s="8" customFormat="1" ht="13.5" customHeight="1" thickBot="1" x14ac:dyDescent="0.25">
      <c r="AA29" s="9"/>
      <c r="AB29" s="9"/>
      <c r="AC29" s="9"/>
      <c r="AD29" s="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2"/>
      <c r="BW29" s="52"/>
      <c r="BX29" s="52"/>
      <c r="BY29" s="52"/>
      <c r="BZ29" s="34"/>
      <c r="CA29" s="34"/>
      <c r="CB29" s="34"/>
    </row>
    <row r="30" spans="2:131" ht="13.5" thickBot="1" x14ac:dyDescent="0.25">
      <c r="I30" s="87" t="s">
        <v>29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5" t="s">
        <v>26</v>
      </c>
      <c r="AI30" s="86"/>
      <c r="AJ30" s="86"/>
      <c r="AK30" s="85" t="s">
        <v>19</v>
      </c>
      <c r="AL30" s="86"/>
      <c r="AM30" s="86"/>
      <c r="AN30" s="85" t="s">
        <v>20</v>
      </c>
      <c r="AO30" s="86"/>
      <c r="AP30" s="86"/>
      <c r="AQ30" s="86"/>
      <c r="AR30" s="86"/>
      <c r="AS30" s="85" t="s">
        <v>21</v>
      </c>
      <c r="AT30" s="86"/>
      <c r="AU30" s="104"/>
      <c r="BD30" s="11"/>
    </row>
    <row r="31" spans="2:131" ht="20.100000000000001" customHeight="1" thickBot="1" x14ac:dyDescent="0.25">
      <c r="I31" s="97" t="s">
        <v>10</v>
      </c>
      <c r="J31" s="92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1"/>
      <c r="AI31" s="92"/>
      <c r="AJ31" s="101"/>
      <c r="AK31" s="92"/>
      <c r="AL31" s="92"/>
      <c r="AM31" s="92"/>
      <c r="AN31" s="91"/>
      <c r="AO31" s="92"/>
      <c r="AP31" s="35"/>
      <c r="AQ31" s="92"/>
      <c r="AR31" s="101"/>
      <c r="AS31" s="99"/>
      <c r="AT31" s="99"/>
      <c r="AU31" s="100"/>
      <c r="BD31" s="11"/>
    </row>
    <row r="32" spans="2:131" ht="20.100000000000001" customHeight="1" thickBot="1" x14ac:dyDescent="0.25">
      <c r="I32" s="97" t="s">
        <v>11</v>
      </c>
      <c r="J32" s="92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1"/>
      <c r="AI32" s="92"/>
      <c r="AJ32" s="101"/>
      <c r="AK32" s="92"/>
      <c r="AL32" s="92"/>
      <c r="AM32" s="92"/>
      <c r="AN32" s="91"/>
      <c r="AO32" s="92"/>
      <c r="AP32" s="35"/>
      <c r="AQ32" s="92"/>
      <c r="AR32" s="101"/>
      <c r="AS32" s="99"/>
      <c r="AT32" s="99"/>
      <c r="AU32" s="100"/>
      <c r="BD32" s="11"/>
    </row>
    <row r="33" spans="9:56" ht="20.100000000000001" customHeight="1" thickBot="1" x14ac:dyDescent="0.25">
      <c r="I33" s="97" t="s">
        <v>12</v>
      </c>
      <c r="J33" s="92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1"/>
      <c r="AI33" s="92"/>
      <c r="AJ33" s="101"/>
      <c r="AK33" s="92"/>
      <c r="AL33" s="92"/>
      <c r="AM33" s="92"/>
      <c r="AN33" s="91"/>
      <c r="AO33" s="92"/>
      <c r="AP33" s="35"/>
      <c r="AQ33" s="92"/>
      <c r="AR33" s="101"/>
      <c r="AS33" s="99"/>
      <c r="AT33" s="99"/>
      <c r="AU33" s="100"/>
      <c r="BD33" s="11"/>
    </row>
  </sheetData>
  <mergeCells count="108">
    <mergeCell ref="AW24:AX24"/>
    <mergeCell ref="AZ24:BA24"/>
    <mergeCell ref="BB24:BC24"/>
    <mergeCell ref="AZ25:BA25"/>
    <mergeCell ref="BB25:BC25"/>
    <mergeCell ref="J25:N25"/>
    <mergeCell ref="AW25:AX25"/>
    <mergeCell ref="N16:O16"/>
    <mergeCell ref="N17:O17"/>
    <mergeCell ref="P16:AJ16"/>
    <mergeCell ref="P17:AJ17"/>
    <mergeCell ref="BB23:BC23"/>
    <mergeCell ref="AW23:AX23"/>
    <mergeCell ref="AZ23:BA23"/>
    <mergeCell ref="AF24:AV24"/>
    <mergeCell ref="J24:N24"/>
    <mergeCell ref="AK16:AL16"/>
    <mergeCell ref="AK17:AL17"/>
    <mergeCell ref="N18:O18"/>
    <mergeCell ref="O23:AD23"/>
    <mergeCell ref="BB22:BC22"/>
    <mergeCell ref="AW22:BA22"/>
    <mergeCell ref="J22:N22"/>
    <mergeCell ref="AW28:AX28"/>
    <mergeCell ref="AS31:AU31"/>
    <mergeCell ref="I31:J31"/>
    <mergeCell ref="AN30:AR30"/>
    <mergeCell ref="AS30:AU30"/>
    <mergeCell ref="AH31:AJ31"/>
    <mergeCell ref="AK31:AM31"/>
    <mergeCell ref="AN31:AO31"/>
    <mergeCell ref="AQ31:AR31"/>
    <mergeCell ref="AN33:AO33"/>
    <mergeCell ref="G23:I23"/>
    <mergeCell ref="J23:N23"/>
    <mergeCell ref="G24:I24"/>
    <mergeCell ref="AK18:AL18"/>
    <mergeCell ref="I32:J32"/>
    <mergeCell ref="K32:AG32"/>
    <mergeCell ref="K31:AG31"/>
    <mergeCell ref="AF26:AV26"/>
    <mergeCell ref="AF28:AV28"/>
    <mergeCell ref="AS33:AU33"/>
    <mergeCell ref="I33:J33"/>
    <mergeCell ref="AH32:AJ32"/>
    <mergeCell ref="AK32:AM32"/>
    <mergeCell ref="AN32:AO32"/>
    <mergeCell ref="AQ32:AR32"/>
    <mergeCell ref="AS32:AU32"/>
    <mergeCell ref="K33:AG33"/>
    <mergeCell ref="AQ33:AR33"/>
    <mergeCell ref="AH33:AJ33"/>
    <mergeCell ref="AK33:AM33"/>
    <mergeCell ref="O24:AD24"/>
    <mergeCell ref="G25:I25"/>
    <mergeCell ref="O25:AD25"/>
    <mergeCell ref="B25:C25"/>
    <mergeCell ref="AF23:AV23"/>
    <mergeCell ref="D25:F25"/>
    <mergeCell ref="B23:C23"/>
    <mergeCell ref="D23:F23"/>
    <mergeCell ref="B24:C24"/>
    <mergeCell ref="D24:F24"/>
    <mergeCell ref="P18:AJ18"/>
    <mergeCell ref="AH30:AJ30"/>
    <mergeCell ref="I30:AG30"/>
    <mergeCell ref="AK30:AM30"/>
    <mergeCell ref="B22:C22"/>
    <mergeCell ref="AF25:AV25"/>
    <mergeCell ref="D22:F22"/>
    <mergeCell ref="G22:I22"/>
    <mergeCell ref="O22:AV22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X10:AB10"/>
    <mergeCell ref="H10:L10"/>
    <mergeCell ref="AZ28:BA28"/>
    <mergeCell ref="BB28:BC28"/>
    <mergeCell ref="B28:C28"/>
    <mergeCell ref="D28:F28"/>
    <mergeCell ref="G28:I28"/>
    <mergeCell ref="J28:N28"/>
    <mergeCell ref="O28:AD28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6:C26"/>
    <mergeCell ref="D26:F26"/>
    <mergeCell ref="G26:I26"/>
    <mergeCell ref="J26:N26"/>
    <mergeCell ref="O26:AD26"/>
    <mergeCell ref="AW26:AX26"/>
  </mergeCells>
  <phoneticPr fontId="2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&amp;C                                  &amp;F&amp;R&amp;P von &amp;N 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print="0" autoLine="0" r:id="rId5">
            <anchor moveWithCells="1">
              <from>
                <xdr:col>47</xdr:col>
                <xdr:colOff>76200</xdr:colOff>
                <xdr:row>29</xdr:row>
                <xdr:rowOff>38100</xdr:rowOff>
              </from>
              <to>
                <xdr:col>55</xdr:col>
                <xdr:colOff>47625</xdr:colOff>
                <xdr:row>30</xdr:row>
                <xdr:rowOff>219075</xdr:rowOff>
              </to>
            </anchor>
          </controlPr>
        </control>
      </mc:Choice>
      <mc:Fallback>
        <control shapeId="102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PC-Version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Stark, Stefan</cp:lastModifiedBy>
  <cp:lastPrinted>2002-04-28T04:29:16Z</cp:lastPrinted>
  <dcterms:created xsi:type="dcterms:W3CDTF">2002-02-21T07:48:38Z</dcterms:created>
  <dcterms:modified xsi:type="dcterms:W3CDTF">2015-08-07T08:09:48Z</dcterms:modified>
</cp:coreProperties>
</file>